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HAND LYC JG J2 " sheetId="7" r:id="rId1"/>
    <sheet name="BAD LYC ETAB" sheetId="21" r:id="rId2"/>
    <sheet name="RUGBY COL J4" sheetId="20" r:id="rId3"/>
    <sheet name="FINALE BASKET JG +FILLES" sheetId="23" r:id="rId4"/>
    <sheet name="FINALE FUTSAL LP" sheetId="24" r:id="rId5"/>
    <sheet name="FOOT EXCEL MG" sheetId="25" r:id="rId6"/>
  </sheets>
  <externalReferences>
    <externalReference r:id="rId7"/>
    <externalReference r:id="rId8"/>
    <externalReference r:id="rId9"/>
  </externalReferences>
  <definedNames>
    <definedName name="BEA">[1]LISTETAB!$A$3:$G$295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1">#REF!</definedName>
    <definedName name="ETAB" localSheetId="0">#REF!</definedName>
    <definedName name="ETAB">#REF!</definedName>
    <definedName name="FOOT">[1]LISTETAB!$A$3:$G$295</definedName>
    <definedName name="FUTSAL">[1]LISTETAB!$A$3:$G$295</definedName>
    <definedName name="LYC">[2]LISTETAB!$A$3:$G$294</definedName>
    <definedName name="MF">[2]LISTETAB!$A$3:$G$294</definedName>
    <definedName name="MG">[2]LISTETAB!$A$3:$G$294</definedName>
    <definedName name="ST">[3]LISTETAB!$A$3:$G$294</definedName>
    <definedName name="STC">[3]LISTETAB!$A$3:$G$294</definedName>
  </definedNames>
  <calcPr calcId="145621"/>
</workbook>
</file>

<file path=xl/calcChain.xml><?xml version="1.0" encoding="utf-8"?>
<calcChain xmlns="http://schemas.openxmlformats.org/spreadsheetml/2006/main">
  <c r="F16" i="25" l="1"/>
  <c r="G16" i="25"/>
  <c r="H16" i="25"/>
  <c r="F17" i="25"/>
  <c r="G17" i="25"/>
  <c r="H17" i="25"/>
  <c r="H14" i="25"/>
  <c r="H15" i="25"/>
  <c r="F14" i="25"/>
  <c r="F15" i="25"/>
  <c r="G15" i="25"/>
  <c r="G14" i="25"/>
  <c r="C26" i="7" l="1"/>
  <c r="C27" i="7"/>
  <c r="C25" i="7"/>
  <c r="C24" i="7"/>
  <c r="C23" i="7"/>
  <c r="C22" i="7"/>
  <c r="C91" i="21"/>
  <c r="C90" i="21"/>
  <c r="C89" i="21"/>
  <c r="C85" i="21"/>
  <c r="C84" i="21"/>
  <c r="C83" i="21"/>
  <c r="C76" i="21"/>
  <c r="C77" i="21"/>
  <c r="C78" i="21"/>
  <c r="C79" i="21"/>
  <c r="C44" i="21"/>
  <c r="C36" i="21"/>
  <c r="C52" i="21"/>
  <c r="C53" i="21"/>
  <c r="C54" i="21"/>
  <c r="C55" i="21"/>
  <c r="C56" i="21"/>
  <c r="C57" i="21"/>
  <c r="C58" i="21"/>
  <c r="C59" i="21"/>
  <c r="C60" i="21"/>
  <c r="C61" i="21"/>
  <c r="C62" i="21"/>
  <c r="C51" i="21"/>
  <c r="C50" i="21"/>
  <c r="C49" i="21"/>
  <c r="C48" i="21"/>
  <c r="C26" i="21"/>
  <c r="C27" i="21"/>
  <c r="C28" i="21"/>
  <c r="C75" i="21" l="1"/>
  <c r="C74" i="21"/>
  <c r="C73" i="21"/>
  <c r="C72" i="21"/>
  <c r="C68" i="21"/>
  <c r="C67" i="21"/>
  <c r="C66" i="21"/>
  <c r="C43" i="21"/>
  <c r="C42" i="21"/>
  <c r="C41" i="21"/>
  <c r="C40" i="21"/>
  <c r="C35" i="21"/>
  <c r="C34" i="21"/>
  <c r="C33" i="21"/>
  <c r="C32" i="21"/>
  <c r="C25" i="21"/>
  <c r="C24" i="21"/>
  <c r="C23" i="21"/>
  <c r="C22" i="21"/>
  <c r="C18" i="21"/>
  <c r="C17" i="21"/>
  <c r="C16" i="21"/>
  <c r="C15" i="21"/>
  <c r="C12" i="7"/>
  <c r="C12" i="24"/>
  <c r="C11" i="24"/>
  <c r="C10" i="24"/>
  <c r="C9" i="24"/>
  <c r="C26" i="23" l="1"/>
  <c r="C22" i="23"/>
  <c r="C21" i="23"/>
  <c r="C20" i="23"/>
  <c r="C19" i="23"/>
  <c r="C18" i="23"/>
  <c r="C13" i="23"/>
  <c r="C14" i="23"/>
  <c r="C10" i="7" l="1"/>
  <c r="C12" i="23" l="1"/>
  <c r="C11" i="23"/>
  <c r="C10" i="23"/>
  <c r="C11" i="21" l="1"/>
  <c r="C10" i="21" l="1"/>
  <c r="C9" i="21"/>
  <c r="C11" i="7" l="1"/>
  <c r="C9" i="7"/>
</calcChain>
</file>

<file path=xl/sharedStrings.xml><?xml version="1.0" encoding="utf-8"?>
<sst xmlns="http://schemas.openxmlformats.org/spreadsheetml/2006/main" count="133" uniqueCount="71">
  <si>
    <t>RESULTAT</t>
  </si>
  <si>
    <t>PLACE</t>
  </si>
  <si>
    <t>CODE</t>
  </si>
  <si>
    <t>ETABLISSEMENT</t>
  </si>
  <si>
    <t>EQ</t>
  </si>
  <si>
    <t>Etablissements</t>
  </si>
  <si>
    <t>MACON</t>
  </si>
  <si>
    <t>HAND LYC JG</t>
  </si>
  <si>
    <t>BASKET 5X5 LYC</t>
  </si>
  <si>
    <t>MACON (Cassin)</t>
  </si>
  <si>
    <t>FINALE JG</t>
  </si>
  <si>
    <t xml:space="preserve">BAD LYC ETAB +TRIO ZONE OUEST </t>
  </si>
  <si>
    <t>FINALE ETAB+J2 TRIO</t>
  </si>
  <si>
    <t>mercredi  11 Janvier 2017</t>
  </si>
  <si>
    <t>DIGOIN</t>
  </si>
  <si>
    <t>FONTAINES</t>
  </si>
  <si>
    <t>mercredi 11 Janvier 2017</t>
  </si>
  <si>
    <t>RUGBY COL</t>
  </si>
  <si>
    <t>Journée 4</t>
  </si>
  <si>
    <t>Journée 2</t>
  </si>
  <si>
    <t>PTS</t>
  </si>
  <si>
    <t>forfait</t>
  </si>
  <si>
    <t xml:space="preserve">FUTSAL LYC </t>
  </si>
  <si>
    <t>FINALE LP</t>
  </si>
  <si>
    <t xml:space="preserve">CHALON </t>
  </si>
  <si>
    <t xml:space="preserve">FONTAINES </t>
  </si>
  <si>
    <t>EQUIPES ETAB POULE A</t>
  </si>
  <si>
    <t>EQUIPES ETAB POULE B</t>
  </si>
  <si>
    <t>EQUIPES TRIOS CADETS POULE A</t>
  </si>
  <si>
    <t>EQUIPES TRIOS CADETS POULE B</t>
  </si>
  <si>
    <t>Résultats sur toutes les journées</t>
  </si>
  <si>
    <t>EQUIPES TRIOS JUNIORS</t>
  </si>
  <si>
    <t>EQUIPES TRIOS FILLES</t>
  </si>
  <si>
    <t>Legta FONTAINES1 perd contre Legta FONTAINES2: 6à 9</t>
  </si>
  <si>
    <t>J. Wittmer CHAROLLES bât Bonaparte AUTUN: 17 à 6</t>
  </si>
  <si>
    <t>J. Wittmer CHAROLLES bât Legta FONTAINES: 15 à 11</t>
  </si>
  <si>
    <t>Legta FONTAINES1 bât Legta Bonaparte AUTUN: 17 à 7</t>
  </si>
  <si>
    <t>Pas de brassage, la finale aura lieu le 25 janvier</t>
  </si>
  <si>
    <t>Classement Général</t>
  </si>
  <si>
    <t>FINALE JUNIORS G</t>
  </si>
  <si>
    <t>Journée 2 en CADETS</t>
  </si>
  <si>
    <t>FINALE FILLES</t>
  </si>
  <si>
    <t>QUALIFICATION AU CHAMPIONNAT ACADEMIQUE</t>
  </si>
  <si>
    <t>Mercredi 15 mars 2017 - AUXERRE</t>
  </si>
  <si>
    <t>Excellence Minimes Garçons</t>
  </si>
  <si>
    <t>Tour Préliminaire Poule A</t>
  </si>
  <si>
    <t>RESULTATS</t>
  </si>
  <si>
    <t>Championnat d'Académie</t>
  </si>
  <si>
    <t>Classements</t>
  </si>
  <si>
    <t>Général</t>
  </si>
  <si>
    <t>Etab.</t>
  </si>
  <si>
    <t>Exc.</t>
  </si>
  <si>
    <t>N° AS</t>
  </si>
  <si>
    <t>Etab</t>
  </si>
  <si>
    <t>Ville</t>
  </si>
  <si>
    <t>eq</t>
  </si>
  <si>
    <t>Q/R</t>
  </si>
  <si>
    <t xml:space="preserve">Q </t>
  </si>
  <si>
    <t xml:space="preserve">FOOTBALL </t>
  </si>
  <si>
    <t>Mercredi 11 janvier 2017</t>
  </si>
  <si>
    <t>CHATENOY LE ROYAL</t>
  </si>
  <si>
    <t>COL</t>
  </si>
  <si>
    <t>points</t>
  </si>
  <si>
    <t>Score des matches</t>
  </si>
  <si>
    <t>COL LOUIS ARAGON, CHATENOY LE ROYAL - COL JORGE SEMPRUN, GUEUGNON                   Scores 0/0 T.A.B 4/3</t>
  </si>
  <si>
    <t>COL LOUIS ARAGON, CHATENOY LE ROYAL - COL LE DEVOIR, CHALON SUR SAONE               Scores 2/1</t>
  </si>
  <si>
    <t>COL HENRI VINCENNOT, LOUHANS - LOUIS ARAGON, CHATENOY LE ROYAL                            Scores 1/0</t>
  </si>
  <si>
    <t>COL HENRI VINCENNOT, LOUHANS - COL JORGE SEMPRUN, GUEUGNON                                  Scores 2/1</t>
  </si>
  <si>
    <t>COL LE DEVOIR, CHALON SUR SAONE - COL JORGE SEMPRUN, GUEUGNON                              Scores 0/0 T.A.B 4/2</t>
  </si>
  <si>
    <t>COL LE DEVOIR, CHALON SUR SAONE - COL HENRI VINCENNOT, LOUHANS                              Scores 1/1 T.A.B 4/2</t>
  </si>
  <si>
    <t>Q.ACAD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</si>
</sst>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Protection="1"/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Protection="1"/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/>
    <xf numFmtId="0" fontId="20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1" xfId="0" applyFont="1" applyBorder="1" applyProtection="1"/>
    <xf numFmtId="0" fontId="22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3" borderId="2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0</xdr:rowOff>
    </xdr:from>
    <xdr:to>
      <xdr:col>2</xdr:col>
      <xdr:colOff>2647950</xdr:colOff>
      <xdr:row>18</xdr:row>
      <xdr:rowOff>76200</xdr:rowOff>
    </xdr:to>
    <xdr:sp macro="" textlink="">
      <xdr:nvSpPr>
        <xdr:cNvPr id="2" name="Ellipse 1"/>
        <xdr:cNvSpPr/>
      </xdr:nvSpPr>
      <xdr:spPr>
        <a:xfrm>
          <a:off x="180975" y="1504950"/>
          <a:ext cx="3352800" cy="21717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l"/>
          <a:r>
            <a:rPr lang="fr-FR" sz="4000" b="1" cap="none" spc="0">
              <a:ln/>
              <a:solidFill>
                <a:schemeClr val="accent3"/>
              </a:solidFill>
              <a:effectLst/>
            </a:rPr>
            <a:t>  ANNULE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4</xdr:col>
      <xdr:colOff>152400</xdr:colOff>
      <xdr:row>2</xdr:row>
      <xdr:rowOff>171449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4081" r="3261" b="15266"/>
        <a:stretch>
          <a:fillRect/>
        </a:stretch>
      </xdr:blipFill>
      <xdr:spPr bwMode="auto">
        <a:xfrm>
          <a:off x="47625" y="142875"/>
          <a:ext cx="257175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F/ADRESSES%20DIVERSES/rechetab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PORTIF/RESULTATS/2014%202015/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J18" sqref="J18"/>
    </sheetView>
  </sheetViews>
  <sheetFormatPr baseColWidth="10" defaultColWidth="9.140625" defaultRowHeight="15" x14ac:dyDescent="0.25"/>
  <cols>
    <col min="1" max="1" width="6.140625" style="2" customWidth="1"/>
    <col min="2" max="2" width="5.42578125" style="2" customWidth="1"/>
    <col min="3" max="3" width="49.7109375" style="2" customWidth="1"/>
    <col min="4" max="4" width="3.85546875" style="2" customWidth="1"/>
    <col min="5" max="16384" width="9.140625" style="2"/>
  </cols>
  <sheetData>
    <row r="1" spans="1:6" ht="21" x14ac:dyDescent="0.35">
      <c r="A1" s="59" t="s">
        <v>0</v>
      </c>
      <c r="B1" s="59"/>
      <c r="C1" s="59"/>
    </row>
    <row r="2" spans="1:6" ht="21" x14ac:dyDescent="0.35">
      <c r="A2" s="59" t="s">
        <v>7</v>
      </c>
      <c r="B2" s="59"/>
      <c r="C2" s="59"/>
    </row>
    <row r="3" spans="1:6" x14ac:dyDescent="0.25">
      <c r="A3" s="60" t="s">
        <v>19</v>
      </c>
      <c r="B3" s="60"/>
      <c r="C3" s="60"/>
    </row>
    <row r="4" spans="1:6" ht="15.75" x14ac:dyDescent="0.25">
      <c r="A4" s="61" t="s">
        <v>13</v>
      </c>
      <c r="B4" s="61"/>
      <c r="C4" s="61"/>
    </row>
    <row r="5" spans="1:6" ht="15.75" x14ac:dyDescent="0.25">
      <c r="A5" s="62" t="s">
        <v>25</v>
      </c>
      <c r="B5" s="62"/>
      <c r="C5" s="62"/>
    </row>
    <row r="6" spans="1:6" ht="15.75" x14ac:dyDescent="0.25">
      <c r="A6" s="1"/>
      <c r="B6" s="1"/>
      <c r="C6" s="1"/>
    </row>
    <row r="7" spans="1:6" ht="15.75" x14ac:dyDescent="0.25">
      <c r="A7" s="5"/>
      <c r="C7" s="8" t="s">
        <v>15</v>
      </c>
    </row>
    <row r="8" spans="1:6" x14ac:dyDescent="0.25">
      <c r="A8" s="3" t="s">
        <v>1</v>
      </c>
      <c r="B8" s="3" t="s">
        <v>2</v>
      </c>
      <c r="C8" s="9" t="s">
        <v>5</v>
      </c>
      <c r="D8" s="9" t="s">
        <v>4</v>
      </c>
    </row>
    <row r="9" spans="1:6" x14ac:dyDescent="0.25">
      <c r="A9" s="7">
        <v>1</v>
      </c>
      <c r="B9" s="13">
        <v>272</v>
      </c>
      <c r="C9" s="4" t="str">
        <f t="shared" ref="C9:C11" si="0">IF(ISBLANK(B9)," ",VLOOKUP(B9,LYC,2,FALSE)&amp;" "&amp;VLOOKUP(B9,LYC,3,FALSE)&amp;",  "&amp;VLOOKUP(B9,LYC,7,FALSE))</f>
        <v>LA AGRICOLE FONTAINES,  FONTAINES</v>
      </c>
      <c r="D9" s="6">
        <v>2</v>
      </c>
    </row>
    <row r="10" spans="1:6" x14ac:dyDescent="0.25">
      <c r="A10" s="7">
        <v>2</v>
      </c>
      <c r="B10" s="13">
        <v>242</v>
      </c>
      <c r="C10" s="18" t="str">
        <f t="shared" ref="C10" si="1">IF(ISBLANK(B10)," ",VLOOKUP(B10,LYC,2,FALSE)&amp;" "&amp;VLOOKUP(B10,LYC,3,FALSE)&amp;",  "&amp;VLOOKUP(B10,LYC,7,FALSE))</f>
        <v>LYC JULIEN WITTMER,  CHAROLLES</v>
      </c>
      <c r="D10" s="6"/>
    </row>
    <row r="11" spans="1:6" x14ac:dyDescent="0.25">
      <c r="A11" s="7">
        <v>3</v>
      </c>
      <c r="B11" s="13">
        <v>201</v>
      </c>
      <c r="C11" s="4" t="str">
        <f t="shared" si="0"/>
        <v>LYC BONAPARTE,  AUTUN CEDEX</v>
      </c>
      <c r="D11" s="6"/>
    </row>
    <row r="12" spans="1:6" x14ac:dyDescent="0.25">
      <c r="A12" s="21">
        <v>4</v>
      </c>
      <c r="B12" s="13">
        <v>272</v>
      </c>
      <c r="C12" s="18" t="str">
        <f t="shared" ref="C12" si="2">IF(ISBLANK(B12)," ",VLOOKUP(B12,LYC,2,FALSE)&amp;" "&amp;VLOOKUP(B12,LYC,3,FALSE)&amp;",  "&amp;VLOOKUP(B12,LYC,7,FALSE))</f>
        <v>LA AGRICOLE FONTAINES,  FONTAINES</v>
      </c>
      <c r="D12" s="20">
        <v>1</v>
      </c>
    </row>
    <row r="13" spans="1:6" ht="15.75" x14ac:dyDescent="0.25">
      <c r="A13" s="23"/>
      <c r="B13" s="23"/>
      <c r="C13" s="23"/>
      <c r="D13" s="23"/>
      <c r="E13" s="23"/>
      <c r="F13" s="23"/>
    </row>
    <row r="14" spans="1:6" x14ac:dyDescent="0.25">
      <c r="A14" s="56" t="s">
        <v>33</v>
      </c>
      <c r="B14" s="56"/>
      <c r="C14" s="56"/>
      <c r="D14" s="12"/>
    </row>
    <row r="15" spans="1:6" x14ac:dyDescent="0.25">
      <c r="A15" s="57" t="s">
        <v>34</v>
      </c>
      <c r="B15" s="57"/>
      <c r="C15" s="57"/>
    </row>
    <row r="16" spans="1:6" x14ac:dyDescent="0.25">
      <c r="A16" s="57" t="s">
        <v>35</v>
      </c>
      <c r="B16" s="57"/>
      <c r="C16" s="57"/>
    </row>
    <row r="17" spans="1:4" x14ac:dyDescent="0.25">
      <c r="A17" s="57" t="s">
        <v>36</v>
      </c>
      <c r="B17" s="57"/>
      <c r="C17" s="57"/>
    </row>
    <row r="19" spans="1:4" x14ac:dyDescent="0.25">
      <c r="A19" s="58" t="s">
        <v>37</v>
      </c>
      <c r="B19" s="58"/>
      <c r="C19" s="58"/>
    </row>
    <row r="20" spans="1:4" ht="15.75" x14ac:dyDescent="0.25">
      <c r="A20" s="19"/>
      <c r="B20" s="15"/>
      <c r="C20" s="38" t="s">
        <v>38</v>
      </c>
      <c r="D20" s="15"/>
    </row>
    <row r="21" spans="1:4" x14ac:dyDescent="0.25">
      <c r="A21" s="17" t="s">
        <v>1</v>
      </c>
      <c r="B21" s="17" t="s">
        <v>2</v>
      </c>
      <c r="C21" s="9" t="s">
        <v>5</v>
      </c>
      <c r="D21" s="9" t="s">
        <v>4</v>
      </c>
    </row>
    <row r="22" spans="1:4" x14ac:dyDescent="0.25">
      <c r="A22" s="21">
        <v>1</v>
      </c>
      <c r="B22" s="13">
        <v>202</v>
      </c>
      <c r="C22" s="18" t="str">
        <f t="shared" ref="C22:C25" si="3">IF(ISBLANK(B22)," ",VLOOKUP(B22,LYC,2,FALSE)&amp;" "&amp;VLOOKUP(B22,LYC,3,FALSE)&amp;",  "&amp;VLOOKUP(B22,LYC,7,FALSE))</f>
        <v>LYC MILITAIRE,  AUTUN CEDEX</v>
      </c>
      <c r="D22" s="20"/>
    </row>
    <row r="23" spans="1:4" x14ac:dyDescent="0.25">
      <c r="A23" s="21">
        <v>2</v>
      </c>
      <c r="B23" s="13">
        <v>242</v>
      </c>
      <c r="C23" s="18" t="str">
        <f t="shared" si="3"/>
        <v>LYC JULIEN WITTMER,  CHAROLLES</v>
      </c>
      <c r="D23" s="20"/>
    </row>
    <row r="24" spans="1:4" x14ac:dyDescent="0.25">
      <c r="A24" s="21">
        <v>3</v>
      </c>
      <c r="B24" s="13">
        <v>272</v>
      </c>
      <c r="C24" s="18" t="str">
        <f t="shared" si="3"/>
        <v>LA AGRICOLE FONTAINES,  FONTAINES</v>
      </c>
      <c r="D24" s="20">
        <v>2</v>
      </c>
    </row>
    <row r="25" spans="1:4" x14ac:dyDescent="0.25">
      <c r="A25" s="21">
        <v>4</v>
      </c>
      <c r="B25" s="13">
        <v>272</v>
      </c>
      <c r="C25" s="18" t="str">
        <f t="shared" si="3"/>
        <v>LA AGRICOLE FONTAINES,  FONTAINES</v>
      </c>
      <c r="D25" s="20">
        <v>1</v>
      </c>
    </row>
    <row r="26" spans="1:4" x14ac:dyDescent="0.25">
      <c r="A26" s="21">
        <v>5</v>
      </c>
      <c r="B26" s="13">
        <v>201</v>
      </c>
      <c r="C26" s="18" t="str">
        <f t="shared" ref="C26:C27" si="4">IF(ISBLANK(B26)," ",VLOOKUP(B26,LYC,2,FALSE)&amp;" "&amp;VLOOKUP(B26,LYC,3,FALSE)&amp;",  "&amp;VLOOKUP(B26,LYC,7,FALSE))</f>
        <v>LYC BONAPARTE,  AUTUN CEDEX</v>
      </c>
      <c r="D26" s="20"/>
    </row>
    <row r="27" spans="1:4" x14ac:dyDescent="0.25">
      <c r="A27" s="29" t="s">
        <v>21</v>
      </c>
      <c r="B27" s="32">
        <v>296</v>
      </c>
      <c r="C27" s="30" t="str">
        <f t="shared" si="4"/>
        <v>LYC HENRI VINCENOT,  LOUHANS</v>
      </c>
      <c r="D27" s="20"/>
    </row>
  </sheetData>
  <mergeCells count="10">
    <mergeCell ref="A1:C1"/>
    <mergeCell ref="A2:C2"/>
    <mergeCell ref="A3:C3"/>
    <mergeCell ref="A4:C4"/>
    <mergeCell ref="A5:C5"/>
    <mergeCell ref="A14:C14"/>
    <mergeCell ref="A15:C15"/>
    <mergeCell ref="A16:C16"/>
    <mergeCell ref="A17:C17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G83" sqref="G83"/>
    </sheetView>
  </sheetViews>
  <sheetFormatPr baseColWidth="10" defaultColWidth="9.140625" defaultRowHeight="15" x14ac:dyDescent="0.25"/>
  <cols>
    <col min="1" max="1" width="6.140625" style="2" customWidth="1"/>
    <col min="2" max="2" width="5.140625" style="2" customWidth="1"/>
    <col min="3" max="3" width="43.42578125" style="2" customWidth="1"/>
    <col min="4" max="4" width="3.28515625" style="2" customWidth="1"/>
    <col min="5" max="16384" width="9.140625" style="2"/>
  </cols>
  <sheetData>
    <row r="1" spans="1:3" ht="21" customHeight="1" x14ac:dyDescent="0.35">
      <c r="A1" s="59" t="s">
        <v>0</v>
      </c>
      <c r="B1" s="59"/>
      <c r="C1" s="59"/>
    </row>
    <row r="2" spans="1:3" ht="21" customHeight="1" x14ac:dyDescent="0.35">
      <c r="A2" s="59" t="s">
        <v>11</v>
      </c>
      <c r="B2" s="59"/>
      <c r="C2" s="59"/>
    </row>
    <row r="3" spans="1:3" ht="15" customHeight="1" x14ac:dyDescent="0.25">
      <c r="A3" s="60" t="s">
        <v>12</v>
      </c>
      <c r="B3" s="60"/>
      <c r="C3" s="60"/>
    </row>
    <row r="4" spans="1:3" ht="15.75" customHeight="1" x14ac:dyDescent="0.25">
      <c r="A4" s="61" t="s">
        <v>13</v>
      </c>
      <c r="B4" s="61"/>
      <c r="C4" s="61"/>
    </row>
    <row r="5" spans="1:3" ht="15.75" customHeight="1" x14ac:dyDescent="0.25">
      <c r="A5" s="62" t="s">
        <v>14</v>
      </c>
      <c r="B5" s="62"/>
      <c r="C5" s="62"/>
    </row>
    <row r="6" spans="1:3" ht="15.75" x14ac:dyDescent="0.25">
      <c r="A6" s="1"/>
      <c r="B6" s="1"/>
      <c r="C6" s="1"/>
    </row>
    <row r="7" spans="1:3" ht="15.75" x14ac:dyDescent="0.25">
      <c r="A7" s="5"/>
      <c r="C7" s="31" t="s">
        <v>26</v>
      </c>
    </row>
    <row r="8" spans="1:3" x14ac:dyDescent="0.25">
      <c r="A8" s="3" t="s">
        <v>1</v>
      </c>
      <c r="B8" s="3" t="s">
        <v>2</v>
      </c>
      <c r="C8" s="3" t="s">
        <v>3</v>
      </c>
    </row>
    <row r="9" spans="1:3" x14ac:dyDescent="0.25">
      <c r="A9" s="7">
        <v>1</v>
      </c>
      <c r="B9" s="13">
        <v>297</v>
      </c>
      <c r="C9" s="4" t="str">
        <f t="shared" ref="C9:C10" si="0">IF(ISBLANK(B9)," ",VLOOKUP(B9,LYC,2,FALSE)&amp;" "&amp;VLOOKUP(B9,LYC,3,FALSE)&amp;",  "&amp;VLOOKUP(B9,LYC,7,FALSE))</f>
        <v>LYC LAMARTINE,  MACON</v>
      </c>
    </row>
    <row r="10" spans="1:3" x14ac:dyDescent="0.25">
      <c r="A10" s="7">
        <v>2</v>
      </c>
      <c r="B10" s="13">
        <v>201</v>
      </c>
      <c r="C10" s="4" t="str">
        <f t="shared" si="0"/>
        <v>LYC BONAPARTE,  AUTUN CEDEX</v>
      </c>
    </row>
    <row r="11" spans="1:3" x14ac:dyDescent="0.25">
      <c r="A11" s="7">
        <v>3</v>
      </c>
      <c r="B11" s="20">
        <v>253</v>
      </c>
      <c r="C11" s="4" t="str">
        <f>IF(ISBLANK(B11)," ",VLOOKUP(B11,STC,2,FALSE)&amp;" "&amp;VLOOKUP(B11,STC,3,FALSE)&amp;",  "&amp;VLOOKUP(B11,STC,7,FALSE))</f>
        <v>LYC LA PRAT'S,  CLUNY</v>
      </c>
    </row>
    <row r="13" spans="1:3" ht="15.75" x14ac:dyDescent="0.25">
      <c r="A13" s="19"/>
      <c r="B13" s="15"/>
      <c r="C13" s="31" t="s">
        <v>27</v>
      </c>
    </row>
    <row r="14" spans="1:3" x14ac:dyDescent="0.25">
      <c r="A14" s="17" t="s">
        <v>1</v>
      </c>
      <c r="B14" s="17" t="s">
        <v>2</v>
      </c>
      <c r="C14" s="17" t="s">
        <v>3</v>
      </c>
    </row>
    <row r="15" spans="1:3" x14ac:dyDescent="0.25">
      <c r="A15" s="21">
        <v>1</v>
      </c>
      <c r="B15" s="13">
        <v>265</v>
      </c>
      <c r="C15" s="18" t="str">
        <f t="shared" ref="C15:C16" si="1">IF(ISBLANK(B15)," ",VLOOKUP(B15,LYC,2,FALSE)&amp;" "&amp;VLOOKUP(B15,LYC,3,FALSE)&amp;",  "&amp;VLOOKUP(B15,LYC,7,FALSE))</f>
        <v>LYC CAMILLE CLAUDEL,  DIGOIN</v>
      </c>
    </row>
    <row r="16" spans="1:3" x14ac:dyDescent="0.25">
      <c r="A16" s="21">
        <v>2</v>
      </c>
      <c r="B16" s="13">
        <v>298</v>
      </c>
      <c r="C16" s="18" t="str">
        <f t="shared" si="1"/>
        <v>LYC RENE CASSIN,  MACON</v>
      </c>
    </row>
    <row r="17" spans="1:4" x14ac:dyDescent="0.25">
      <c r="A17" s="21">
        <v>3</v>
      </c>
      <c r="B17" s="20">
        <v>202</v>
      </c>
      <c r="C17" s="18" t="str">
        <f>IF(ISBLANK(B17)," ",VLOOKUP(B17,STC,2,FALSE)&amp;" "&amp;VLOOKUP(B17,STC,3,FALSE)&amp;",  "&amp;VLOOKUP(B17,STC,7,FALSE))</f>
        <v>LYC MILITAIRE,  AUTUN CEDEX</v>
      </c>
    </row>
    <row r="18" spans="1:4" x14ac:dyDescent="0.25">
      <c r="A18" s="21">
        <v>4</v>
      </c>
      <c r="B18" s="20">
        <v>242</v>
      </c>
      <c r="C18" s="18" t="str">
        <f t="shared" ref="C18" si="2">IF(ISBLANK(B18)," ",VLOOKUP(B18,LYC,2,FALSE)&amp;" "&amp;VLOOKUP(B18,LYC,3,FALSE)&amp;",  "&amp;VLOOKUP(B18,LYC,7,FALSE))</f>
        <v>LYC JULIEN WITTMER,  CHAROLLES</v>
      </c>
    </row>
    <row r="20" spans="1:4" ht="18.75" x14ac:dyDescent="0.25">
      <c r="A20" s="19"/>
      <c r="B20" s="15"/>
      <c r="C20" s="39" t="s">
        <v>30</v>
      </c>
    </row>
    <row r="21" spans="1:4" x14ac:dyDescent="0.25">
      <c r="A21" s="17" t="s">
        <v>1</v>
      </c>
      <c r="B21" s="17" t="s">
        <v>2</v>
      </c>
      <c r="C21" s="17" t="s">
        <v>3</v>
      </c>
    </row>
    <row r="22" spans="1:4" x14ac:dyDescent="0.25">
      <c r="A22" s="21">
        <v>1</v>
      </c>
      <c r="B22" s="13">
        <v>297</v>
      </c>
      <c r="C22" s="18" t="str">
        <f t="shared" ref="C22:C23" si="3">IF(ISBLANK(B22)," ",VLOOKUP(B22,LYC,2,FALSE)&amp;" "&amp;VLOOKUP(B22,LYC,3,FALSE)&amp;",  "&amp;VLOOKUP(B22,LYC,7,FALSE))</f>
        <v>LYC LAMARTINE,  MACON</v>
      </c>
    </row>
    <row r="23" spans="1:4" x14ac:dyDescent="0.25">
      <c r="A23" s="21">
        <v>2</v>
      </c>
      <c r="B23" s="13">
        <v>201</v>
      </c>
      <c r="C23" s="18" t="str">
        <f t="shared" si="3"/>
        <v>LYC BONAPARTE,  AUTUN CEDEX</v>
      </c>
    </row>
    <row r="24" spans="1:4" x14ac:dyDescent="0.25">
      <c r="A24" s="21">
        <v>3</v>
      </c>
      <c r="B24" s="20">
        <v>253</v>
      </c>
      <c r="C24" s="18" t="str">
        <f>IF(ISBLANK(B24)," ",VLOOKUP(B24,STC,2,FALSE)&amp;" "&amp;VLOOKUP(B24,STC,3,FALSE)&amp;",  "&amp;VLOOKUP(B24,STC,7,FALSE))</f>
        <v>LYC LA PRAT'S,  CLUNY</v>
      </c>
    </row>
    <row r="25" spans="1:4" x14ac:dyDescent="0.25">
      <c r="A25" s="21">
        <v>4</v>
      </c>
      <c r="B25" s="20">
        <v>266</v>
      </c>
      <c r="C25" s="18" t="str">
        <f t="shared" ref="C25" si="4">IF(ISBLANK(B25)," ",VLOOKUP(B25,LYC,2,FALSE)&amp;" "&amp;VLOOKUP(B25,LYC,3,FALSE)&amp;",  "&amp;VLOOKUP(B25,LYC,7,FALSE))</f>
        <v>COL ROGER SEMET,  DIGOIN</v>
      </c>
    </row>
    <row r="26" spans="1:4" x14ac:dyDescent="0.25">
      <c r="A26" s="21">
        <v>5</v>
      </c>
      <c r="B26" s="20">
        <v>297</v>
      </c>
      <c r="C26" s="18" t="str">
        <f t="shared" ref="C26:C28" si="5">IF(ISBLANK(B26)," ",VLOOKUP(B26,LYC,2,FALSE)&amp;" "&amp;VLOOKUP(B26,LYC,3,FALSE)&amp;",  "&amp;VLOOKUP(B26,LYC,7,FALSE))</f>
        <v>LYC LAMARTINE,  MACON</v>
      </c>
    </row>
    <row r="27" spans="1:4" s="15" customFormat="1" x14ac:dyDescent="0.25">
      <c r="A27" s="21">
        <v>6</v>
      </c>
      <c r="B27" s="20">
        <v>202</v>
      </c>
      <c r="C27" s="18" t="str">
        <f t="shared" si="5"/>
        <v>LYC MILITAIRE,  AUTUN CEDEX</v>
      </c>
    </row>
    <row r="28" spans="1:4" s="15" customFormat="1" x14ac:dyDescent="0.25">
      <c r="A28" s="21">
        <v>7</v>
      </c>
      <c r="B28" s="20">
        <v>242</v>
      </c>
      <c r="C28" s="18" t="str">
        <f t="shared" si="5"/>
        <v>LYC JULIEN WITTMER,  CHAROLLES</v>
      </c>
    </row>
    <row r="29" spans="1:4" s="15" customFormat="1" x14ac:dyDescent="0.25"/>
    <row r="30" spans="1:4" ht="15.75" x14ac:dyDescent="0.25">
      <c r="A30" s="19"/>
      <c r="B30" s="15"/>
      <c r="C30" s="31" t="s">
        <v>28</v>
      </c>
    </row>
    <row r="31" spans="1:4" x14ac:dyDescent="0.25">
      <c r="A31" s="17" t="s">
        <v>1</v>
      </c>
      <c r="B31" s="17" t="s">
        <v>2</v>
      </c>
      <c r="C31" s="17" t="s">
        <v>3</v>
      </c>
      <c r="D31" s="14" t="s">
        <v>4</v>
      </c>
    </row>
    <row r="32" spans="1:4" x14ac:dyDescent="0.25">
      <c r="A32" s="21">
        <v>1</v>
      </c>
      <c r="B32" s="13">
        <v>297</v>
      </c>
      <c r="C32" s="18" t="str">
        <f t="shared" ref="C32:C33" si="6">IF(ISBLANK(B32)," ",VLOOKUP(B32,LYC,2,FALSE)&amp;" "&amp;VLOOKUP(B32,LYC,3,FALSE)&amp;",  "&amp;VLOOKUP(B32,LYC,7,FALSE))</f>
        <v>LYC LAMARTINE,  MACON</v>
      </c>
      <c r="D32" s="35"/>
    </row>
    <row r="33" spans="1:4" x14ac:dyDescent="0.25">
      <c r="A33" s="21">
        <v>2</v>
      </c>
      <c r="B33" s="13">
        <v>298</v>
      </c>
      <c r="C33" s="18" t="str">
        <f t="shared" si="6"/>
        <v>LYC RENE CASSIN,  MACON</v>
      </c>
      <c r="D33" s="35"/>
    </row>
    <row r="34" spans="1:4" x14ac:dyDescent="0.25">
      <c r="A34" s="21">
        <v>3</v>
      </c>
      <c r="B34" s="20">
        <v>202</v>
      </c>
      <c r="C34" s="18" t="str">
        <f>IF(ISBLANK(B34)," ",VLOOKUP(B34,STC,2,FALSE)&amp;" "&amp;VLOOKUP(B34,STC,3,FALSE)&amp;",  "&amp;VLOOKUP(B34,STC,7,FALSE))</f>
        <v>LYC MILITAIRE,  AUTUN CEDEX</v>
      </c>
      <c r="D34" s="35">
        <v>2</v>
      </c>
    </row>
    <row r="35" spans="1:4" x14ac:dyDescent="0.25">
      <c r="A35" s="21">
        <v>4</v>
      </c>
      <c r="B35" s="20">
        <v>211</v>
      </c>
      <c r="C35" s="18" t="str">
        <f t="shared" ref="C35" si="7">IF(ISBLANK(B35)," ",VLOOKUP(B35,LYC,2,FALSE)&amp;" "&amp;VLOOKUP(B35,LYC,3,FALSE)&amp;",  "&amp;VLOOKUP(B35,LYC,7,FALSE))</f>
        <v>LP THEODORE MONOD,  BLANZY</v>
      </c>
      <c r="D35" s="35">
        <v>2</v>
      </c>
    </row>
    <row r="36" spans="1:4" x14ac:dyDescent="0.25">
      <c r="A36" s="21">
        <v>5</v>
      </c>
      <c r="B36" s="20">
        <v>202</v>
      </c>
      <c r="C36" s="18" t="str">
        <f t="shared" ref="C36" si="8">IF(ISBLANK(B36)," ",VLOOKUP(B36,LYC,2,FALSE)&amp;" "&amp;VLOOKUP(B36,LYC,3,FALSE)&amp;",  "&amp;VLOOKUP(B36,LYC,7,FALSE))</f>
        <v>LYC MILITAIRE,  AUTUN CEDEX</v>
      </c>
      <c r="D36" s="35">
        <v>1</v>
      </c>
    </row>
    <row r="37" spans="1:4" s="15" customFormat="1" x14ac:dyDescent="0.25"/>
    <row r="38" spans="1:4" ht="15.75" x14ac:dyDescent="0.25">
      <c r="A38" s="19"/>
      <c r="B38" s="15"/>
      <c r="C38" s="31" t="s">
        <v>29</v>
      </c>
    </row>
    <row r="39" spans="1:4" x14ac:dyDescent="0.25">
      <c r="A39" s="17" t="s">
        <v>1</v>
      </c>
      <c r="B39" s="17" t="s">
        <v>2</v>
      </c>
      <c r="C39" s="17" t="s">
        <v>3</v>
      </c>
      <c r="D39" s="14" t="s">
        <v>4</v>
      </c>
    </row>
    <row r="40" spans="1:4" x14ac:dyDescent="0.25">
      <c r="A40" s="21">
        <v>1</v>
      </c>
      <c r="B40" s="13">
        <v>202</v>
      </c>
      <c r="C40" s="18" t="str">
        <f t="shared" ref="C40:C41" si="9">IF(ISBLANK(B40)," ",VLOOKUP(B40,LYC,2,FALSE)&amp;" "&amp;VLOOKUP(B40,LYC,3,FALSE)&amp;",  "&amp;VLOOKUP(B40,LYC,7,FALSE))</f>
        <v>LYC MILITAIRE,  AUTUN CEDEX</v>
      </c>
      <c r="D40" s="35">
        <v>4</v>
      </c>
    </row>
    <row r="41" spans="1:4" x14ac:dyDescent="0.25">
      <c r="A41" s="21">
        <v>1</v>
      </c>
      <c r="B41" s="13">
        <v>253</v>
      </c>
      <c r="C41" s="18" t="str">
        <f t="shared" si="9"/>
        <v>LYC LA PRAT'S,  CLUNY</v>
      </c>
      <c r="D41" s="35"/>
    </row>
    <row r="42" spans="1:4" x14ac:dyDescent="0.25">
      <c r="A42" s="21">
        <v>1</v>
      </c>
      <c r="B42" s="20">
        <v>242</v>
      </c>
      <c r="C42" s="18" t="str">
        <f>IF(ISBLANK(B42)," ",VLOOKUP(B42,STC,2,FALSE)&amp;" "&amp;VLOOKUP(B42,STC,3,FALSE)&amp;",  "&amp;VLOOKUP(B42,STC,7,FALSE))</f>
        <v>LYC JULIEN WITTMER,  CHAROLLES</v>
      </c>
      <c r="D42" s="35"/>
    </row>
    <row r="43" spans="1:4" x14ac:dyDescent="0.25">
      <c r="A43" s="21">
        <v>4</v>
      </c>
      <c r="B43" s="20">
        <v>211</v>
      </c>
      <c r="C43" s="18" t="str">
        <f t="shared" ref="C43" si="10">IF(ISBLANK(B43)," ",VLOOKUP(B43,LYC,2,FALSE)&amp;" "&amp;VLOOKUP(B43,LYC,3,FALSE)&amp;",  "&amp;VLOOKUP(B43,LYC,7,FALSE))</f>
        <v>LP THEODORE MONOD,  BLANZY</v>
      </c>
      <c r="D43" s="35">
        <v>1</v>
      </c>
    </row>
    <row r="44" spans="1:4" x14ac:dyDescent="0.25">
      <c r="A44" s="21">
        <v>5</v>
      </c>
      <c r="B44" s="20">
        <v>202</v>
      </c>
      <c r="C44" s="18" t="str">
        <f t="shared" ref="C44" si="11">IF(ISBLANK(B44)," ",VLOOKUP(B44,LYC,2,FALSE)&amp;" "&amp;VLOOKUP(B44,LYC,3,FALSE)&amp;",  "&amp;VLOOKUP(B44,LYC,7,FALSE))</f>
        <v>LYC MILITAIRE,  AUTUN CEDEX</v>
      </c>
      <c r="D44" s="35">
        <v>3</v>
      </c>
    </row>
    <row r="45" spans="1:4" s="15" customFormat="1" x14ac:dyDescent="0.25"/>
    <row r="46" spans="1:4" s="15" customFormat="1" ht="18.75" x14ac:dyDescent="0.25">
      <c r="A46" s="19"/>
      <c r="C46" s="39" t="s">
        <v>30</v>
      </c>
    </row>
    <row r="47" spans="1:4" s="15" customFormat="1" x14ac:dyDescent="0.25">
      <c r="A47" s="17" t="s">
        <v>1</v>
      </c>
      <c r="B47" s="17" t="s">
        <v>2</v>
      </c>
      <c r="C47" s="17" t="s">
        <v>3</v>
      </c>
      <c r="D47" s="14" t="s">
        <v>4</v>
      </c>
    </row>
    <row r="48" spans="1:4" s="15" customFormat="1" x14ac:dyDescent="0.25">
      <c r="A48" s="21">
        <v>1</v>
      </c>
      <c r="B48" s="13">
        <v>297</v>
      </c>
      <c r="C48" s="18" t="str">
        <f t="shared" ref="C48:C49" si="12">IF(ISBLANK(B48)," ",VLOOKUP(B48,LYC,2,FALSE)&amp;" "&amp;VLOOKUP(B48,LYC,3,FALSE)&amp;",  "&amp;VLOOKUP(B48,LYC,7,FALSE))</f>
        <v>LYC LAMARTINE,  MACON</v>
      </c>
      <c r="D48" s="28">
        <v>1</v>
      </c>
    </row>
    <row r="49" spans="1:4" s="15" customFormat="1" x14ac:dyDescent="0.25">
      <c r="A49" s="21">
        <v>1</v>
      </c>
      <c r="B49" s="13">
        <v>242</v>
      </c>
      <c r="C49" s="18" t="str">
        <f t="shared" si="12"/>
        <v>LYC JULIEN WITTMER,  CHAROLLES</v>
      </c>
      <c r="D49" s="28"/>
    </row>
    <row r="50" spans="1:4" s="15" customFormat="1" x14ac:dyDescent="0.25">
      <c r="A50" s="21">
        <v>3</v>
      </c>
      <c r="B50" s="20">
        <v>298</v>
      </c>
      <c r="C50" s="18" t="str">
        <f>IF(ISBLANK(B50)," ",VLOOKUP(B50,STC,2,FALSE)&amp;" "&amp;VLOOKUP(B50,STC,3,FALSE)&amp;",  "&amp;VLOOKUP(B50,STC,7,FALSE))</f>
        <v>LYC RENE CASSIN,  MACON</v>
      </c>
      <c r="D50" s="28"/>
    </row>
    <row r="51" spans="1:4" s="15" customFormat="1" x14ac:dyDescent="0.25">
      <c r="A51" s="21">
        <v>4</v>
      </c>
      <c r="B51" s="20">
        <v>211</v>
      </c>
      <c r="C51" s="18" t="str">
        <f t="shared" ref="C51" si="13">IF(ISBLANK(B51)," ",VLOOKUP(B51,LYC,2,FALSE)&amp;" "&amp;VLOOKUP(B51,LYC,3,FALSE)&amp;",  "&amp;VLOOKUP(B51,LYC,7,FALSE))</f>
        <v>LP THEODORE MONOD,  BLANZY</v>
      </c>
      <c r="D51" s="28">
        <v>1</v>
      </c>
    </row>
    <row r="52" spans="1:4" s="15" customFormat="1" x14ac:dyDescent="0.25">
      <c r="A52" s="21">
        <v>4</v>
      </c>
      <c r="B52" s="20">
        <v>253</v>
      </c>
      <c r="C52" s="18" t="str">
        <f t="shared" ref="C52:C62" si="14">IF(ISBLANK(B52)," ",VLOOKUP(B52,LYC,2,FALSE)&amp;" "&amp;VLOOKUP(B52,LYC,3,FALSE)&amp;",  "&amp;VLOOKUP(B52,LYC,7,FALSE))</f>
        <v>LYC LA PRAT'S,  CLUNY</v>
      </c>
      <c r="D52" s="28"/>
    </row>
    <row r="53" spans="1:4" s="15" customFormat="1" x14ac:dyDescent="0.25">
      <c r="A53" s="21">
        <v>4</v>
      </c>
      <c r="B53" s="20">
        <v>202</v>
      </c>
      <c r="C53" s="18" t="str">
        <f t="shared" si="14"/>
        <v>LYC MILITAIRE,  AUTUN CEDEX</v>
      </c>
      <c r="D53" s="28">
        <v>4</v>
      </c>
    </row>
    <row r="54" spans="1:4" s="15" customFormat="1" x14ac:dyDescent="0.25">
      <c r="A54" s="21">
        <v>7</v>
      </c>
      <c r="B54" s="20">
        <v>201</v>
      </c>
      <c r="C54" s="18" t="str">
        <f t="shared" si="14"/>
        <v>LYC BONAPARTE,  AUTUN CEDEX</v>
      </c>
      <c r="D54" s="28"/>
    </row>
    <row r="55" spans="1:4" s="15" customFormat="1" x14ac:dyDescent="0.25">
      <c r="A55" s="21">
        <v>8</v>
      </c>
      <c r="B55" s="20">
        <v>265</v>
      </c>
      <c r="C55" s="18" t="str">
        <f t="shared" si="14"/>
        <v>LYC CAMILLE CLAUDEL,  DIGOIN</v>
      </c>
      <c r="D55" s="28">
        <v>1</v>
      </c>
    </row>
    <row r="56" spans="1:4" s="15" customFormat="1" x14ac:dyDescent="0.25">
      <c r="A56" s="21">
        <v>8</v>
      </c>
      <c r="B56" s="20">
        <v>202</v>
      </c>
      <c r="C56" s="18" t="str">
        <f t="shared" si="14"/>
        <v>LYC MILITAIRE,  AUTUN CEDEX</v>
      </c>
      <c r="D56" s="28">
        <v>2</v>
      </c>
    </row>
    <row r="57" spans="1:4" s="15" customFormat="1" x14ac:dyDescent="0.25">
      <c r="A57" s="21">
        <v>10</v>
      </c>
      <c r="B57" s="20">
        <v>265</v>
      </c>
      <c r="C57" s="18" t="str">
        <f t="shared" si="14"/>
        <v>LYC CAMILLE CLAUDEL,  DIGOIN</v>
      </c>
      <c r="D57" s="28">
        <v>2</v>
      </c>
    </row>
    <row r="58" spans="1:4" s="15" customFormat="1" x14ac:dyDescent="0.25">
      <c r="A58" s="21">
        <v>10</v>
      </c>
      <c r="B58" s="20">
        <v>202</v>
      </c>
      <c r="C58" s="18" t="str">
        <f t="shared" si="14"/>
        <v>LYC MILITAIRE,  AUTUN CEDEX</v>
      </c>
      <c r="D58" s="28">
        <v>1</v>
      </c>
    </row>
    <row r="59" spans="1:4" s="15" customFormat="1" x14ac:dyDescent="0.25">
      <c r="A59" s="21">
        <v>10</v>
      </c>
      <c r="B59" s="20">
        <v>314</v>
      </c>
      <c r="C59" s="18" t="str">
        <f t="shared" si="14"/>
        <v>LYC HENRI PARRIAT,  MONTCEAU LES MINES</v>
      </c>
      <c r="D59" s="28"/>
    </row>
    <row r="60" spans="1:4" s="15" customFormat="1" x14ac:dyDescent="0.25">
      <c r="A60" s="21">
        <v>10</v>
      </c>
      <c r="B60" s="20">
        <v>211</v>
      </c>
      <c r="C60" s="18" t="str">
        <f t="shared" si="14"/>
        <v>LP THEODORE MONOD,  BLANZY</v>
      </c>
      <c r="D60" s="28">
        <v>2</v>
      </c>
    </row>
    <row r="61" spans="1:4" s="15" customFormat="1" x14ac:dyDescent="0.25">
      <c r="A61" s="21">
        <v>14</v>
      </c>
      <c r="B61" s="20">
        <v>297</v>
      </c>
      <c r="C61" s="18" t="str">
        <f t="shared" si="14"/>
        <v>LYC LAMARTINE,  MACON</v>
      </c>
      <c r="D61" s="28">
        <v>2</v>
      </c>
    </row>
    <row r="62" spans="1:4" x14ac:dyDescent="0.25">
      <c r="A62" s="21">
        <v>14</v>
      </c>
      <c r="B62" s="20">
        <v>297</v>
      </c>
      <c r="C62" s="18" t="str">
        <f t="shared" si="14"/>
        <v>LYC LAMARTINE,  MACON</v>
      </c>
      <c r="D62" s="28">
        <v>3</v>
      </c>
    </row>
    <row r="63" spans="1:4" s="15" customFormat="1" x14ac:dyDescent="0.25">
      <c r="A63" s="10"/>
      <c r="B63" s="12"/>
      <c r="C63" s="11"/>
      <c r="D63" s="36"/>
    </row>
    <row r="64" spans="1:4" ht="15.75" x14ac:dyDescent="0.25">
      <c r="A64" s="19"/>
      <c r="B64" s="15"/>
      <c r="C64" s="31" t="s">
        <v>31</v>
      </c>
    </row>
    <row r="65" spans="1:4" x14ac:dyDescent="0.25">
      <c r="A65" s="17" t="s">
        <v>1</v>
      </c>
      <c r="B65" s="17" t="s">
        <v>2</v>
      </c>
      <c r="C65" s="17" t="s">
        <v>3</v>
      </c>
      <c r="D65" s="37" t="s">
        <v>4</v>
      </c>
    </row>
    <row r="66" spans="1:4" x14ac:dyDescent="0.25">
      <c r="A66" s="21">
        <v>1</v>
      </c>
      <c r="B66" s="13">
        <v>265</v>
      </c>
      <c r="C66" s="18" t="str">
        <f t="shared" ref="C66:C67" si="15">IF(ISBLANK(B66)," ",VLOOKUP(B66,LYC,2,FALSE)&amp;" "&amp;VLOOKUP(B66,LYC,3,FALSE)&amp;",  "&amp;VLOOKUP(B66,LYC,7,FALSE))</f>
        <v>LYC CAMILLE CLAUDEL,  DIGOIN</v>
      </c>
      <c r="D66" s="28">
        <v>1</v>
      </c>
    </row>
    <row r="67" spans="1:4" x14ac:dyDescent="0.25">
      <c r="A67" s="21">
        <v>2</v>
      </c>
      <c r="B67" s="13">
        <v>265</v>
      </c>
      <c r="C67" s="18" t="str">
        <f t="shared" si="15"/>
        <v>LYC CAMILLE CLAUDEL,  DIGOIN</v>
      </c>
      <c r="D67" s="28">
        <v>2</v>
      </c>
    </row>
    <row r="68" spans="1:4" x14ac:dyDescent="0.25">
      <c r="A68" s="21">
        <v>3</v>
      </c>
      <c r="B68" s="20">
        <v>201</v>
      </c>
      <c r="C68" s="18" t="str">
        <f>IF(ISBLANK(B68)," ",VLOOKUP(B68,STC,2,FALSE)&amp;" "&amp;VLOOKUP(B68,STC,3,FALSE)&amp;",  "&amp;VLOOKUP(B68,STC,7,FALSE))</f>
        <v>LYC BONAPARTE,  AUTUN CEDEX</v>
      </c>
      <c r="D68" s="28"/>
    </row>
    <row r="70" spans="1:4" ht="18.75" x14ac:dyDescent="0.25">
      <c r="A70" s="19"/>
      <c r="B70" s="15"/>
      <c r="C70" s="39" t="s">
        <v>30</v>
      </c>
    </row>
    <row r="71" spans="1:4" x14ac:dyDescent="0.25">
      <c r="A71" s="17" t="s">
        <v>1</v>
      </c>
      <c r="B71" s="17" t="s">
        <v>2</v>
      </c>
      <c r="C71" s="17" t="s">
        <v>3</v>
      </c>
      <c r="D71" s="37" t="s">
        <v>4</v>
      </c>
    </row>
    <row r="72" spans="1:4" x14ac:dyDescent="0.25">
      <c r="A72" s="21">
        <v>1</v>
      </c>
      <c r="B72" s="13">
        <v>265</v>
      </c>
      <c r="C72" s="18" t="str">
        <f t="shared" ref="C72:C73" si="16">IF(ISBLANK(B72)," ",VLOOKUP(B72,LYC,2,FALSE)&amp;" "&amp;VLOOKUP(B72,LYC,3,FALSE)&amp;",  "&amp;VLOOKUP(B72,LYC,7,FALSE))</f>
        <v>LYC CAMILLE CLAUDEL,  DIGOIN</v>
      </c>
      <c r="D72" s="28">
        <v>1</v>
      </c>
    </row>
    <row r="73" spans="1:4" x14ac:dyDescent="0.25">
      <c r="A73" s="21">
        <v>2</v>
      </c>
      <c r="B73" s="13">
        <v>265</v>
      </c>
      <c r="C73" s="18" t="str">
        <f t="shared" si="16"/>
        <v>LYC CAMILLE CLAUDEL,  DIGOIN</v>
      </c>
      <c r="D73" s="28">
        <v>2</v>
      </c>
    </row>
    <row r="74" spans="1:4" x14ac:dyDescent="0.25">
      <c r="A74" s="21">
        <v>2</v>
      </c>
      <c r="B74" s="20">
        <v>292</v>
      </c>
      <c r="C74" s="18" t="str">
        <f>IF(ISBLANK(B74)," ",VLOOKUP(B74,STC,2,FALSE)&amp;" "&amp;VLOOKUP(B74,STC,3,FALSE)&amp;",  "&amp;VLOOKUP(B74,STC,7,FALSE))</f>
        <v>LYC LEON BLUM,  LE CREUSOT CEDEX</v>
      </c>
      <c r="D74" s="28"/>
    </row>
    <row r="75" spans="1:4" x14ac:dyDescent="0.25">
      <c r="A75" s="21">
        <v>4</v>
      </c>
      <c r="B75" s="20">
        <v>201</v>
      </c>
      <c r="C75" s="18" t="str">
        <f t="shared" ref="C75" si="17">IF(ISBLANK(B75)," ",VLOOKUP(B75,LYC,2,FALSE)&amp;" "&amp;VLOOKUP(B75,LYC,3,FALSE)&amp;",  "&amp;VLOOKUP(B75,LYC,7,FALSE))</f>
        <v>LYC BONAPARTE,  AUTUN CEDEX</v>
      </c>
      <c r="D75" s="28"/>
    </row>
    <row r="76" spans="1:4" x14ac:dyDescent="0.25">
      <c r="A76" s="21">
        <v>4</v>
      </c>
      <c r="B76" s="20">
        <v>298</v>
      </c>
      <c r="C76" s="18" t="str">
        <f t="shared" ref="C76:C79" si="18">IF(ISBLANK(B76)," ",VLOOKUP(B76,LYC,2,FALSE)&amp;" "&amp;VLOOKUP(B76,LYC,3,FALSE)&amp;",  "&amp;VLOOKUP(B76,LYC,7,FALSE))</f>
        <v>LYC RENE CASSIN,  MACON</v>
      </c>
      <c r="D76" s="28"/>
    </row>
    <row r="77" spans="1:4" x14ac:dyDescent="0.25">
      <c r="A77" s="21">
        <v>6</v>
      </c>
      <c r="B77" s="20">
        <v>325</v>
      </c>
      <c r="C77" s="18" t="str">
        <f t="shared" si="18"/>
        <v>LP ASTIER,  PARAY LE MONIAL</v>
      </c>
      <c r="D77" s="28">
        <v>1</v>
      </c>
    </row>
    <row r="78" spans="1:4" x14ac:dyDescent="0.25">
      <c r="A78" s="21">
        <v>7</v>
      </c>
      <c r="B78" s="20">
        <v>202</v>
      </c>
      <c r="C78" s="18" t="str">
        <f t="shared" si="18"/>
        <v>LYC MILITAIRE,  AUTUN CEDEX</v>
      </c>
      <c r="D78" s="28"/>
    </row>
    <row r="79" spans="1:4" x14ac:dyDescent="0.25">
      <c r="A79" s="21">
        <v>8</v>
      </c>
      <c r="B79" s="20">
        <v>325</v>
      </c>
      <c r="C79" s="18" t="str">
        <f t="shared" si="18"/>
        <v>LP ASTIER,  PARAY LE MONIAL</v>
      </c>
      <c r="D79" s="28">
        <v>2</v>
      </c>
    </row>
    <row r="81" spans="1:4" ht="15.75" x14ac:dyDescent="0.25">
      <c r="A81" s="19"/>
      <c r="B81" s="15"/>
      <c r="C81" s="31" t="s">
        <v>32</v>
      </c>
      <c r="D81" s="15"/>
    </row>
    <row r="82" spans="1:4" x14ac:dyDescent="0.25">
      <c r="A82" s="17" t="s">
        <v>1</v>
      </c>
      <c r="B82" s="17" t="s">
        <v>2</v>
      </c>
      <c r="C82" s="17" t="s">
        <v>3</v>
      </c>
      <c r="D82" s="37" t="s">
        <v>4</v>
      </c>
    </row>
    <row r="83" spans="1:4" x14ac:dyDescent="0.25">
      <c r="A83" s="21">
        <v>1</v>
      </c>
      <c r="B83" s="13">
        <v>202</v>
      </c>
      <c r="C83" s="18" t="str">
        <f t="shared" ref="C83:C84" si="19">IF(ISBLANK(B83)," ",VLOOKUP(B83,LYC,2,FALSE)&amp;" "&amp;VLOOKUP(B83,LYC,3,FALSE)&amp;",  "&amp;VLOOKUP(B83,LYC,7,FALSE))</f>
        <v>LYC MILITAIRE,  AUTUN CEDEX</v>
      </c>
      <c r="D83" s="28">
        <v>2</v>
      </c>
    </row>
    <row r="84" spans="1:4" x14ac:dyDescent="0.25">
      <c r="A84" s="21">
        <v>2</v>
      </c>
      <c r="B84" s="13">
        <v>202</v>
      </c>
      <c r="C84" s="18" t="str">
        <f t="shared" si="19"/>
        <v>LYC MILITAIRE,  AUTUN CEDEX</v>
      </c>
      <c r="D84" s="28">
        <v>1</v>
      </c>
    </row>
    <row r="85" spans="1:4" x14ac:dyDescent="0.25">
      <c r="A85" s="21">
        <v>3</v>
      </c>
      <c r="B85" s="20">
        <v>211</v>
      </c>
      <c r="C85" s="18" t="str">
        <f>IF(ISBLANK(B85)," ",VLOOKUP(B85,STC,2,FALSE)&amp;" "&amp;VLOOKUP(B85,STC,3,FALSE)&amp;",  "&amp;VLOOKUP(B85,STC,7,FALSE))</f>
        <v>LP THEODORE MONOD,  BLANZY</v>
      </c>
      <c r="D85" s="28"/>
    </row>
    <row r="86" spans="1:4" x14ac:dyDescent="0.25">
      <c r="A86" s="15"/>
      <c r="B86" s="15"/>
      <c r="C86" s="15"/>
      <c r="D86" s="15"/>
    </row>
    <row r="87" spans="1:4" ht="18.75" x14ac:dyDescent="0.25">
      <c r="A87" s="19"/>
      <c r="B87" s="15"/>
      <c r="C87" s="39" t="s">
        <v>30</v>
      </c>
      <c r="D87" s="15"/>
    </row>
    <row r="88" spans="1:4" x14ac:dyDescent="0.25">
      <c r="A88" s="17" t="s">
        <v>1</v>
      </c>
      <c r="B88" s="17" t="s">
        <v>2</v>
      </c>
      <c r="C88" s="17" t="s">
        <v>3</v>
      </c>
      <c r="D88" s="37" t="s">
        <v>4</v>
      </c>
    </row>
    <row r="89" spans="1:4" x14ac:dyDescent="0.25">
      <c r="A89" s="21">
        <v>1</v>
      </c>
      <c r="B89" s="13">
        <v>202</v>
      </c>
      <c r="C89" s="18" t="str">
        <f t="shared" ref="C89:C90" si="20">IF(ISBLANK(B89)," ",VLOOKUP(B89,LYC,2,FALSE)&amp;" "&amp;VLOOKUP(B89,LYC,3,FALSE)&amp;",  "&amp;VLOOKUP(B89,LYC,7,FALSE))</f>
        <v>LYC MILITAIRE,  AUTUN CEDEX</v>
      </c>
      <c r="D89" s="28">
        <v>2</v>
      </c>
    </row>
    <row r="90" spans="1:4" x14ac:dyDescent="0.25">
      <c r="A90" s="21">
        <v>2</v>
      </c>
      <c r="B90" s="13">
        <v>202</v>
      </c>
      <c r="C90" s="18" t="str">
        <f t="shared" si="20"/>
        <v>LYC MILITAIRE,  AUTUN CEDEX</v>
      </c>
      <c r="D90" s="28">
        <v>1</v>
      </c>
    </row>
    <row r="91" spans="1:4" x14ac:dyDescent="0.25">
      <c r="A91" s="21">
        <v>3</v>
      </c>
      <c r="B91" s="20">
        <v>211</v>
      </c>
      <c r="C91" s="18" t="str">
        <f>IF(ISBLANK(B91)," ",VLOOKUP(B91,STC,2,FALSE)&amp;" "&amp;VLOOKUP(B91,STC,3,FALSE)&amp;",  "&amp;VLOOKUP(B91,STC,7,FALSE))</f>
        <v>LP THEODORE MONOD,  BLANZY</v>
      </c>
      <c r="D91" s="28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F15" sqref="F15"/>
    </sheetView>
  </sheetViews>
  <sheetFormatPr baseColWidth="10" defaultRowHeight="15" x14ac:dyDescent="0.25"/>
  <cols>
    <col min="1" max="1" width="7" customWidth="1"/>
    <col min="2" max="2" width="6.28515625" customWidth="1"/>
    <col min="3" max="3" width="48" customWidth="1"/>
    <col min="4" max="4" width="3.42578125" customWidth="1"/>
    <col min="5" max="5" width="13" customWidth="1"/>
  </cols>
  <sheetData>
    <row r="1" spans="1:3" ht="21" x14ac:dyDescent="0.35">
      <c r="A1" s="59" t="s">
        <v>0</v>
      </c>
      <c r="B1" s="59"/>
      <c r="C1" s="59"/>
    </row>
    <row r="2" spans="1:3" ht="21" x14ac:dyDescent="0.35">
      <c r="A2" s="59" t="s">
        <v>17</v>
      </c>
      <c r="B2" s="59"/>
      <c r="C2" s="59"/>
    </row>
    <row r="3" spans="1:3" x14ac:dyDescent="0.25">
      <c r="A3" s="60" t="s">
        <v>18</v>
      </c>
      <c r="B3" s="60"/>
      <c r="C3" s="60"/>
    </row>
    <row r="4" spans="1:3" ht="15.75" x14ac:dyDescent="0.25">
      <c r="A4" s="61" t="s">
        <v>13</v>
      </c>
      <c r="B4" s="61"/>
      <c r="C4" s="61"/>
    </row>
    <row r="5" spans="1:3" ht="15.75" x14ac:dyDescent="0.25">
      <c r="A5" s="62" t="s">
        <v>6</v>
      </c>
      <c r="B5" s="62"/>
      <c r="C5" s="62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J15" sqref="J15"/>
    </sheetView>
  </sheetViews>
  <sheetFormatPr baseColWidth="10" defaultRowHeight="15" x14ac:dyDescent="0.25"/>
  <cols>
    <col min="1" max="1" width="6.5703125" customWidth="1"/>
    <col min="2" max="2" width="6" customWidth="1"/>
    <col min="3" max="3" width="57.5703125" customWidth="1"/>
    <col min="4" max="4" width="8.42578125" customWidth="1"/>
  </cols>
  <sheetData>
    <row r="1" spans="1:3" ht="21" x14ac:dyDescent="0.35">
      <c r="A1" s="59" t="s">
        <v>0</v>
      </c>
      <c r="B1" s="59"/>
      <c r="C1" s="59"/>
    </row>
    <row r="2" spans="1:3" ht="21" x14ac:dyDescent="0.35">
      <c r="A2" s="59" t="s">
        <v>8</v>
      </c>
      <c r="B2" s="59"/>
      <c r="C2" s="59"/>
    </row>
    <row r="3" spans="1:3" x14ac:dyDescent="0.25">
      <c r="A3" s="60" t="s">
        <v>10</v>
      </c>
      <c r="B3" s="60"/>
      <c r="C3" s="60"/>
    </row>
    <row r="4" spans="1:3" ht="15.75" x14ac:dyDescent="0.25">
      <c r="A4" s="61" t="s">
        <v>16</v>
      </c>
      <c r="B4" s="61"/>
      <c r="C4" s="61"/>
    </row>
    <row r="5" spans="1:3" ht="15.75" x14ac:dyDescent="0.25">
      <c r="A5" s="62" t="s">
        <v>9</v>
      </c>
      <c r="B5" s="62"/>
      <c r="C5" s="62"/>
    </row>
    <row r="8" spans="1:3" ht="15.75" x14ac:dyDescent="0.25">
      <c r="A8" s="19"/>
      <c r="B8" s="15"/>
      <c r="C8" s="16" t="s">
        <v>39</v>
      </c>
    </row>
    <row r="9" spans="1:3" x14ac:dyDescent="0.25">
      <c r="A9" s="17" t="s">
        <v>1</v>
      </c>
      <c r="B9" s="17" t="s">
        <v>2</v>
      </c>
      <c r="C9" s="17" t="s">
        <v>3</v>
      </c>
    </row>
    <row r="10" spans="1:3" x14ac:dyDescent="0.25">
      <c r="A10" s="21">
        <v>1</v>
      </c>
      <c r="B10" s="22">
        <v>298</v>
      </c>
      <c r="C10" s="18" t="str">
        <f t="shared" ref="C10:C12" si="0">IF(ISBLANK(B10)," ",VLOOKUP(B10,LYC,2,FALSE)&amp;" "&amp;VLOOKUP(B10,LYC,3,FALSE)&amp;",  "&amp;VLOOKUP(B10,LYC,7,FALSE))</f>
        <v>LYC RENE CASSIN,  MACON</v>
      </c>
    </row>
    <row r="11" spans="1:3" x14ac:dyDescent="0.25">
      <c r="A11" s="21">
        <v>2</v>
      </c>
      <c r="B11" s="22"/>
      <c r="C11" s="18" t="str">
        <f t="shared" si="0"/>
        <v xml:space="preserve"> </v>
      </c>
    </row>
    <row r="12" spans="1:3" x14ac:dyDescent="0.25">
      <c r="A12" s="21">
        <v>3</v>
      </c>
      <c r="B12" s="22"/>
      <c r="C12" s="18" t="str">
        <f t="shared" si="0"/>
        <v xml:space="preserve"> </v>
      </c>
    </row>
    <row r="13" spans="1:3" x14ac:dyDescent="0.25">
      <c r="A13" s="21">
        <v>4</v>
      </c>
      <c r="B13" s="22"/>
      <c r="C13" s="18" t="str">
        <f t="shared" ref="C13:C14" si="1">IF(ISBLANK(B13)," ",VLOOKUP(B13,LYC,2,FALSE)&amp;" "&amp;VLOOKUP(B13,LYC,3,FALSE)&amp;",  "&amp;VLOOKUP(B13,LYC,7,FALSE))</f>
        <v xml:space="preserve"> </v>
      </c>
    </row>
    <row r="14" spans="1:3" x14ac:dyDescent="0.25">
      <c r="A14" s="21">
        <v>5</v>
      </c>
      <c r="B14" s="22"/>
      <c r="C14" s="18" t="str">
        <f t="shared" si="1"/>
        <v xml:space="preserve"> </v>
      </c>
    </row>
    <row r="16" spans="1:3" ht="15.75" x14ac:dyDescent="0.25">
      <c r="A16" s="19"/>
      <c r="B16" s="15"/>
      <c r="C16" s="16" t="s">
        <v>40</v>
      </c>
    </row>
    <row r="17" spans="1:3" x14ac:dyDescent="0.25">
      <c r="A17" s="17" t="s">
        <v>1</v>
      </c>
      <c r="B17" s="17" t="s">
        <v>2</v>
      </c>
      <c r="C17" s="17" t="s">
        <v>3</v>
      </c>
    </row>
    <row r="18" spans="1:3" x14ac:dyDescent="0.25">
      <c r="A18" s="21">
        <v>1</v>
      </c>
      <c r="B18" s="22"/>
      <c r="C18" s="18" t="str">
        <f t="shared" ref="C18:C22" si="2">IF(ISBLANK(B18)," ",VLOOKUP(B18,LYC,2,FALSE)&amp;" "&amp;VLOOKUP(B18,LYC,3,FALSE)&amp;",  "&amp;VLOOKUP(B18,LYC,7,FALSE))</f>
        <v xml:space="preserve"> </v>
      </c>
    </row>
    <row r="19" spans="1:3" x14ac:dyDescent="0.25">
      <c r="A19" s="21">
        <v>2</v>
      </c>
      <c r="B19" s="22"/>
      <c r="C19" s="18" t="str">
        <f t="shared" si="2"/>
        <v xml:space="preserve"> </v>
      </c>
    </row>
    <row r="20" spans="1:3" x14ac:dyDescent="0.25">
      <c r="A20" s="21">
        <v>3</v>
      </c>
      <c r="B20" s="22"/>
      <c r="C20" s="18" t="str">
        <f t="shared" si="2"/>
        <v xml:space="preserve"> </v>
      </c>
    </row>
    <row r="21" spans="1:3" x14ac:dyDescent="0.25">
      <c r="A21" s="21">
        <v>4</v>
      </c>
      <c r="B21" s="22"/>
      <c r="C21" s="18" t="str">
        <f t="shared" si="2"/>
        <v xml:space="preserve"> </v>
      </c>
    </row>
    <row r="22" spans="1:3" x14ac:dyDescent="0.25">
      <c r="A22" s="21">
        <v>5</v>
      </c>
      <c r="B22" s="22"/>
      <c r="C22" s="18" t="str">
        <f t="shared" si="2"/>
        <v xml:space="preserve"> </v>
      </c>
    </row>
    <row r="24" spans="1:3" ht="15.75" x14ac:dyDescent="0.25">
      <c r="A24" s="19"/>
      <c r="B24" s="15"/>
      <c r="C24" s="16" t="s">
        <v>41</v>
      </c>
    </row>
    <row r="25" spans="1:3" x14ac:dyDescent="0.25">
      <c r="A25" s="17" t="s">
        <v>1</v>
      </c>
      <c r="B25" s="17" t="s">
        <v>2</v>
      </c>
      <c r="C25" s="17" t="s">
        <v>3</v>
      </c>
    </row>
    <row r="26" spans="1:3" x14ac:dyDescent="0.25">
      <c r="A26" s="21">
        <v>1</v>
      </c>
      <c r="B26" s="22">
        <v>297</v>
      </c>
      <c r="C26" s="18" t="str">
        <f t="shared" ref="C26" si="3">IF(ISBLANK(B26)," ",VLOOKUP(B26,LYC,2,FALSE)&amp;" "&amp;VLOOKUP(B26,LYC,3,FALSE)&amp;",  "&amp;VLOOKUP(B26,LYC,7,FALSE))</f>
        <v>LYC LAMARTINE,  MACON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8" sqref="F18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</cols>
  <sheetData>
    <row r="1" spans="1:5" ht="21" x14ac:dyDescent="0.35">
      <c r="A1" s="24"/>
      <c r="B1" s="24"/>
      <c r="C1" s="24" t="s">
        <v>0</v>
      </c>
      <c r="D1" s="15"/>
      <c r="E1" s="15"/>
    </row>
    <row r="2" spans="1:5" ht="21" x14ac:dyDescent="0.35">
      <c r="A2" s="24"/>
      <c r="B2" s="24"/>
      <c r="C2" s="24" t="s">
        <v>22</v>
      </c>
      <c r="D2" s="15"/>
      <c r="E2" s="15"/>
    </row>
    <row r="3" spans="1:5" x14ac:dyDescent="0.25">
      <c r="A3" s="25"/>
      <c r="B3" s="25"/>
      <c r="C3" s="25" t="s">
        <v>23</v>
      </c>
      <c r="D3" s="15"/>
      <c r="E3" s="15"/>
    </row>
    <row r="4" spans="1:5" ht="15.75" x14ac:dyDescent="0.25">
      <c r="A4" s="27"/>
      <c r="B4" s="27"/>
      <c r="C4" s="26" t="s">
        <v>13</v>
      </c>
      <c r="D4" s="15"/>
      <c r="E4" s="15"/>
    </row>
    <row r="5" spans="1:5" ht="15.75" x14ac:dyDescent="0.25">
      <c r="A5" s="27"/>
      <c r="B5" s="27"/>
      <c r="C5" s="27" t="s">
        <v>24</v>
      </c>
      <c r="D5" s="15"/>
      <c r="E5" s="15"/>
    </row>
    <row r="6" spans="1:5" ht="15.75" x14ac:dyDescent="0.25">
      <c r="A6" s="1"/>
      <c r="B6" s="1"/>
      <c r="C6" s="1"/>
      <c r="D6" s="15"/>
      <c r="E6" s="15"/>
    </row>
    <row r="7" spans="1:5" ht="15.75" x14ac:dyDescent="0.25">
      <c r="A7" s="19"/>
      <c r="B7" s="15"/>
      <c r="C7" s="16"/>
      <c r="D7" s="15"/>
      <c r="E7" s="15"/>
    </row>
    <row r="8" spans="1:5" x14ac:dyDescent="0.25">
      <c r="A8" s="17" t="s">
        <v>1</v>
      </c>
      <c r="B8" s="17" t="s">
        <v>2</v>
      </c>
      <c r="C8" s="17" t="s">
        <v>3</v>
      </c>
      <c r="D8" s="14" t="s">
        <v>20</v>
      </c>
      <c r="E8" s="15"/>
    </row>
    <row r="9" spans="1:5" x14ac:dyDescent="0.25">
      <c r="A9" s="21">
        <v>1</v>
      </c>
      <c r="B9" s="22">
        <v>351</v>
      </c>
      <c r="C9" s="18" t="str">
        <f t="shared" ref="C9:C11" si="0">IF(ISBLANK(B9)," ",VLOOKUP(B9,LYC,2,FALSE)&amp;" "&amp;VLOOKUP(B9,LYC,3,FALSE)&amp;",  "&amp;VLOOKUP(B9,LYC,7,FALSE))</f>
        <v>LA AGRICOLE,  TOURNUS</v>
      </c>
      <c r="D9" s="20">
        <v>9</v>
      </c>
      <c r="E9" s="69" t="s">
        <v>70</v>
      </c>
    </row>
    <row r="10" spans="1:5" x14ac:dyDescent="0.25">
      <c r="A10" s="21">
        <v>2</v>
      </c>
      <c r="B10" s="22">
        <v>227</v>
      </c>
      <c r="C10" s="18" t="str">
        <f t="shared" si="0"/>
        <v>LP THOMAS DUMOREY,  CHALON SUR SAONE</v>
      </c>
      <c r="D10" s="20">
        <v>6</v>
      </c>
      <c r="E10" s="15"/>
    </row>
    <row r="11" spans="1:5" x14ac:dyDescent="0.25">
      <c r="A11" s="33">
        <v>3</v>
      </c>
      <c r="B11" s="34">
        <v>225</v>
      </c>
      <c r="C11" s="18" t="str">
        <f t="shared" si="0"/>
        <v>LP DES METIERS CAMILLE DU GAST,  CHALON SUR SAONE</v>
      </c>
      <c r="D11" s="20">
        <v>5</v>
      </c>
      <c r="E11" s="15"/>
    </row>
    <row r="12" spans="1:5" x14ac:dyDescent="0.25">
      <c r="A12" s="33">
        <v>4</v>
      </c>
      <c r="B12" s="34">
        <v>271</v>
      </c>
      <c r="C12" s="18" t="str">
        <f t="shared" ref="C12" si="1">IF(ISBLANK(B12)," ",VLOOKUP(B12,LYC,2,FALSE)&amp;" "&amp;VLOOKUP(B12,LYC,3,FALSE)&amp;",  "&amp;VLOOKUP(B12,LYC,7,FALSE))</f>
        <v>LA FORESTIER DE BOURGOGNE,  ETANG SUR ARROUX</v>
      </c>
      <c r="D12" s="20">
        <v>4</v>
      </c>
      <c r="E12" s="15"/>
    </row>
    <row r="13" spans="1:5" x14ac:dyDescent="0.25">
      <c r="A13" s="15"/>
      <c r="B13" s="15"/>
      <c r="C13" s="15"/>
      <c r="D13" s="15"/>
      <c r="E13" s="15"/>
    </row>
    <row r="14" spans="1:5" x14ac:dyDescent="0.25">
      <c r="A14" s="31"/>
      <c r="B14" s="31"/>
      <c r="C14" s="31"/>
      <c r="D14" s="15"/>
      <c r="E14" s="15"/>
    </row>
    <row r="15" spans="1:5" x14ac:dyDescent="0.25">
      <c r="A15" s="31"/>
      <c r="B15" s="31"/>
      <c r="C15" s="31"/>
      <c r="D15" s="15"/>
      <c r="E15" s="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N12" sqref="N12"/>
    </sheetView>
  </sheetViews>
  <sheetFormatPr baseColWidth="10" defaultRowHeight="15" x14ac:dyDescent="0.25"/>
  <cols>
    <col min="2" max="2" width="8" customWidth="1"/>
    <col min="3" max="3" width="9.140625" customWidth="1"/>
    <col min="4" max="4" width="8.42578125" customWidth="1"/>
    <col min="5" max="5" width="6.42578125" customWidth="1"/>
    <col min="6" max="6" width="4.28515625" customWidth="1"/>
    <col min="7" max="7" width="26.85546875" customWidth="1"/>
    <col min="8" max="8" width="16.5703125" customWidth="1"/>
    <col min="9" max="9" width="4.85546875" customWidth="1"/>
    <col min="10" max="10" width="7.42578125" customWidth="1"/>
    <col min="11" max="11" width="4.5703125" customWidth="1"/>
  </cols>
  <sheetData>
    <row r="1" spans="1:11" ht="21" x14ac:dyDescent="0.3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1" x14ac:dyDescent="0.35">
      <c r="A2" s="15"/>
      <c r="B2" s="64" t="s">
        <v>47</v>
      </c>
      <c r="C2" s="64"/>
      <c r="D2" s="64"/>
      <c r="E2" s="64"/>
      <c r="F2" s="64"/>
      <c r="G2" s="64"/>
      <c r="H2" s="64"/>
      <c r="I2" s="64"/>
      <c r="J2" s="64"/>
      <c r="K2" s="64"/>
    </row>
    <row r="3" spans="1:11" ht="21" x14ac:dyDescent="0.35">
      <c r="A3" s="15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6.25" x14ac:dyDescent="0.25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6.25" customHeight="1" x14ac:dyDescent="0.25">
      <c r="A5" s="16"/>
      <c r="B5" s="16"/>
      <c r="C5" s="16"/>
      <c r="D5" s="16"/>
      <c r="E5" s="68" t="s">
        <v>44</v>
      </c>
      <c r="F5" s="68"/>
      <c r="G5" s="68"/>
      <c r="H5" s="68"/>
      <c r="I5" s="68"/>
      <c r="J5" s="16"/>
      <c r="K5" s="16"/>
    </row>
    <row r="6" spans="1:11" s="15" customFormat="1" ht="26.25" customHeight="1" x14ac:dyDescent="0.25">
      <c r="A6" s="16"/>
      <c r="B6" s="16"/>
      <c r="C6" s="16"/>
      <c r="D6" s="16"/>
      <c r="E6" s="58" t="s">
        <v>45</v>
      </c>
      <c r="F6" s="58"/>
      <c r="G6" s="58"/>
      <c r="H6" s="58"/>
      <c r="I6" s="58"/>
      <c r="J6" s="16"/>
      <c r="K6" s="16"/>
    </row>
    <row r="7" spans="1:11" ht="15.75" x14ac:dyDescent="0.25">
      <c r="A7" s="66" t="s">
        <v>59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x14ac:dyDescent="0.25">
      <c r="A8" s="66" t="s">
        <v>60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 x14ac:dyDescent="0.25">
      <c r="A9" s="15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67" t="s">
        <v>48</v>
      </c>
      <c r="C12" s="67"/>
      <c r="D12" s="67"/>
      <c r="E12" s="15"/>
      <c r="F12" s="15"/>
      <c r="G12" s="15"/>
      <c r="H12" s="15"/>
      <c r="I12" s="15"/>
      <c r="J12" s="15"/>
      <c r="K12" s="15"/>
    </row>
    <row r="13" spans="1:11" x14ac:dyDescent="0.25">
      <c r="A13" s="42"/>
      <c r="B13" s="43" t="s">
        <v>49</v>
      </c>
      <c r="C13" s="43" t="s">
        <v>50</v>
      </c>
      <c r="D13" s="43" t="s">
        <v>51</v>
      </c>
      <c r="E13" s="44" t="s">
        <v>52</v>
      </c>
      <c r="F13" s="44" t="s">
        <v>61</v>
      </c>
      <c r="G13" s="45" t="s">
        <v>53</v>
      </c>
      <c r="H13" s="45" t="s">
        <v>54</v>
      </c>
      <c r="I13" s="54" t="s">
        <v>55</v>
      </c>
      <c r="J13" s="53" t="s">
        <v>62</v>
      </c>
      <c r="K13" s="55" t="s">
        <v>56</v>
      </c>
    </row>
    <row r="14" spans="1:11" x14ac:dyDescent="0.25">
      <c r="A14" s="42"/>
      <c r="B14" s="46">
        <v>1</v>
      </c>
      <c r="C14" s="43"/>
      <c r="D14" s="47">
        <v>1</v>
      </c>
      <c r="E14" s="48">
        <v>235</v>
      </c>
      <c r="F14" s="49" t="str">
        <f>IF(ISBLANK(E14)," ",VLOOKUP(E14,BEA,2,FALSE))</f>
        <v>COL</v>
      </c>
      <c r="G14" s="49" t="str">
        <f>IF(ISBLANK(E14)," ",VLOOKUP(E14,BEA,3,FALSE))</f>
        <v>LE DEVOIR</v>
      </c>
      <c r="H14" s="49" t="str">
        <f>IF(ISBLANK(E14)," ",VLOOKUP(E14,BEA,7,FALSE))</f>
        <v>CHALON SUR SAONE</v>
      </c>
      <c r="I14" s="48">
        <v>1</v>
      </c>
      <c r="J14" s="48">
        <v>7</v>
      </c>
      <c r="K14" s="50" t="s">
        <v>57</v>
      </c>
    </row>
    <row r="15" spans="1:11" x14ac:dyDescent="0.25">
      <c r="A15" s="42"/>
      <c r="B15" s="46">
        <v>2</v>
      </c>
      <c r="C15" s="43"/>
      <c r="D15" s="47">
        <v>2</v>
      </c>
      <c r="E15" s="48">
        <v>281</v>
      </c>
      <c r="F15" s="49" t="str">
        <f>IF(ISBLANK(E15)," ",VLOOKUP(E15,BEA,2,FALSE))</f>
        <v>COL</v>
      </c>
      <c r="G15" s="49" t="str">
        <f>IF(ISBLANK(E15)," ",VLOOKUP(E15,BEA,3,FALSE))</f>
        <v>JORGE SEMPRUN</v>
      </c>
      <c r="H15" s="49" t="str">
        <f>IF(ISBLANK(E15)," ",VLOOKUP(E15,BEA,7,FALSE))</f>
        <v>GUEUGNON</v>
      </c>
      <c r="I15" s="48">
        <v>1</v>
      </c>
      <c r="J15" s="48">
        <v>6</v>
      </c>
      <c r="K15" s="46"/>
    </row>
    <row r="16" spans="1:11" x14ac:dyDescent="0.25">
      <c r="A16" s="42"/>
      <c r="B16" s="46">
        <v>3</v>
      </c>
      <c r="C16" s="43"/>
      <c r="D16" s="47">
        <v>3</v>
      </c>
      <c r="E16" s="48">
        <v>295</v>
      </c>
      <c r="F16" s="49" t="str">
        <f>IF(ISBLANK(E16)," ",VLOOKUP(E16,BEA,2,FALSE))</f>
        <v>COL</v>
      </c>
      <c r="G16" s="49" t="str">
        <f>IF(ISBLANK(E16)," ",VLOOKUP(E16,BEA,3,FALSE))</f>
        <v>HENRI VINCENOT</v>
      </c>
      <c r="H16" s="49" t="str">
        <f>IF(ISBLANK(E16)," ",VLOOKUP(E16,BEA,7,FALSE))</f>
        <v>LOUHANS</v>
      </c>
      <c r="I16" s="48">
        <v>1</v>
      </c>
      <c r="J16" s="48">
        <v>6</v>
      </c>
      <c r="K16" s="46"/>
    </row>
    <row r="17" spans="1:11" x14ac:dyDescent="0.25">
      <c r="A17" s="42"/>
      <c r="B17" s="46">
        <v>4</v>
      </c>
      <c r="C17" s="43"/>
      <c r="D17" s="47">
        <v>4</v>
      </c>
      <c r="E17" s="48">
        <v>248</v>
      </c>
      <c r="F17" s="49" t="str">
        <f>IF(ISBLANK(E17)," ",VLOOKUP(E17,BEA,2,FALSE))</f>
        <v>COL</v>
      </c>
      <c r="G17" s="49" t="str">
        <f>IF(ISBLANK(E17)," ",VLOOKUP(E17,BEA,3,FALSE))</f>
        <v>LOUIS ARAGON</v>
      </c>
      <c r="H17" s="49" t="str">
        <f>IF(ISBLANK(E17)," ",VLOOKUP(E17,BEA,7,FALSE))</f>
        <v>CHATENOY LE ROYAL</v>
      </c>
      <c r="I17" s="48">
        <v>1</v>
      </c>
      <c r="J17" s="48">
        <v>2</v>
      </c>
      <c r="K17" s="46"/>
    </row>
    <row r="18" spans="1:11" x14ac:dyDescent="0.25">
      <c r="A18" s="42"/>
      <c r="B18" s="52"/>
      <c r="C18" s="51"/>
      <c r="D18" s="51"/>
      <c r="E18" s="42"/>
      <c r="F18" s="42"/>
      <c r="G18" s="42"/>
      <c r="H18" s="42"/>
      <c r="I18" s="42"/>
      <c r="J18" s="42"/>
      <c r="K18" s="42"/>
    </row>
    <row r="19" spans="1:11" s="15" customFormat="1" x14ac:dyDescent="0.25">
      <c r="A19" s="42"/>
      <c r="B19" s="63" t="s">
        <v>63</v>
      </c>
      <c r="C19" s="63"/>
      <c r="D19" s="51"/>
      <c r="E19" s="42"/>
      <c r="F19" s="42"/>
      <c r="G19" s="42"/>
      <c r="H19" s="42"/>
      <c r="I19" s="42"/>
      <c r="J19" s="42"/>
      <c r="K19" s="42"/>
    </row>
    <row r="20" spans="1:11" x14ac:dyDescent="0.25">
      <c r="B20" s="57" t="s">
        <v>69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1" x14ac:dyDescent="0.25">
      <c r="B21" s="57" t="s">
        <v>64</v>
      </c>
      <c r="C21" s="57"/>
      <c r="D21" s="57"/>
      <c r="E21" s="57"/>
      <c r="F21" s="57"/>
      <c r="G21" s="57"/>
      <c r="H21" s="57"/>
      <c r="I21" s="57"/>
      <c r="J21" s="57"/>
      <c r="K21" s="57"/>
    </row>
    <row r="22" spans="1:11" x14ac:dyDescent="0.25">
      <c r="B22" s="57" t="s">
        <v>65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1:11" x14ac:dyDescent="0.25">
      <c r="B23" s="57" t="s">
        <v>67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25">
      <c r="B24" s="57" t="s">
        <v>66</v>
      </c>
      <c r="C24" s="57"/>
      <c r="D24" s="57"/>
      <c r="E24" s="57"/>
      <c r="F24" s="57"/>
      <c r="G24" s="57"/>
      <c r="H24" s="57"/>
      <c r="I24" s="57"/>
      <c r="J24" s="57"/>
      <c r="K24" s="57"/>
    </row>
    <row r="25" spans="1:11" x14ac:dyDescent="0.25">
      <c r="B25" s="57" t="s">
        <v>68</v>
      </c>
      <c r="C25" s="57"/>
      <c r="D25" s="57"/>
      <c r="E25" s="57"/>
      <c r="F25" s="57"/>
      <c r="G25" s="57"/>
      <c r="H25" s="57"/>
      <c r="I25" s="57"/>
      <c r="J25" s="57"/>
      <c r="K25" s="57"/>
    </row>
    <row r="27" spans="1:11" x14ac:dyDescent="0.25">
      <c r="B27" s="58" t="s">
        <v>42</v>
      </c>
      <c r="C27" s="58"/>
      <c r="D27" s="58"/>
      <c r="E27" s="58"/>
      <c r="F27" s="58"/>
      <c r="G27" s="58"/>
    </row>
    <row r="28" spans="1:11" x14ac:dyDescent="0.25">
      <c r="B28" s="58" t="s">
        <v>43</v>
      </c>
      <c r="C28" s="58"/>
      <c r="D28" s="58"/>
      <c r="E28" s="58"/>
      <c r="F28" s="58"/>
    </row>
  </sheetData>
  <mergeCells count="17">
    <mergeCell ref="B12:D12"/>
    <mergeCell ref="E5:I5"/>
    <mergeCell ref="E6:I6"/>
    <mergeCell ref="A1:K1"/>
    <mergeCell ref="B2:K2"/>
    <mergeCell ref="A4:K4"/>
    <mergeCell ref="A7:K7"/>
    <mergeCell ref="A8:K8"/>
    <mergeCell ref="B19:C19"/>
    <mergeCell ref="B27:G27"/>
    <mergeCell ref="B28:F28"/>
    <mergeCell ref="B20:K20"/>
    <mergeCell ref="B21:K21"/>
    <mergeCell ref="B22:K22"/>
    <mergeCell ref="B23:K23"/>
    <mergeCell ref="B24:K24"/>
    <mergeCell ref="B25:K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HAND LYC JG J2 </vt:lpstr>
      <vt:lpstr>BAD LYC ETAB</vt:lpstr>
      <vt:lpstr>RUGBY COL J4</vt:lpstr>
      <vt:lpstr>FINALE BASKET JG +FILLES</vt:lpstr>
      <vt:lpstr>FINALE FUTSAL LP</vt:lpstr>
      <vt:lpstr>FOOT EXCEL MG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2017-01-12T12:35:31Z</dcterms:modified>
</cp:coreProperties>
</file>